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CM" sheetId="1" state="visible" r:id="rId1"/>
    <sheet xmlns:r="http://schemas.openxmlformats.org/officeDocument/2006/relationships" name="Dashboard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charts/chart1.xml><?xml version="1.0" encoding="utf-8"?>
<chartSpace xmlns="http://schemas.openxmlformats.org/drawingml/2006/chart">
  <chart>
    <plotArea>
      <barChart>
        <barDir val="col"/>
        <grouping val="clustered"/>
        <ser>
          <idx val="0"/>
          <order val="0"/>
          <tx>
            <strRef>
              <f>'Dashboard'!B3</f>
            </strRef>
          </tx>
          <spPr>
            <a:ln xmlns:a="http://schemas.openxmlformats.org/drawingml/2006/main">
              <a:prstDash val="solid"/>
            </a:ln>
          </spPr>
          <cat>
            <numRef>
              <f>'Dashboard'!$A$4:$A$7</f>
            </numRef>
          </cat>
          <val>
            <numRef>
              <f>'Dashboard'!$B$4:$B$7</f>
            </numRef>
          </val>
        </ser>
        <gapWidth val="150"/>
        <axId val="10"/>
        <axId val="100"/>
      </barChart>
      <catAx>
        <axId val="10"/>
        <scaling>
          <orientation val="minMax"/>
        </scaling>
        <axPos val="l"/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drawings/_rels/drawing1.xml.rels><Relationships xmlns="http://schemas.openxmlformats.org/package/2006/relationships"><Relationship Type="http://schemas.openxmlformats.org/officeDocument/2006/relationships/chart" Target="/xl/charts/chart1.xml" Id="rId1"/></Relationships>
</file>

<file path=xl/drawings/drawing1.xml><?xml version="1.0" encoding="utf-8"?>
<wsDr xmlns="http://schemas.openxmlformats.org/drawingml/2006/spreadsheetDrawing">
  <oneCellAnchor>
    <from>
      <col>3</col>
      <colOff>0</colOff>
      <row>2</row>
      <rowOff>0</rowOff>
    </from>
    <ext cx="5400000" cy="270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K4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Risk ID</t>
        </is>
      </c>
      <c r="B1" s="1" t="inlineStr">
        <is>
          <t>Risk Description</t>
        </is>
      </c>
      <c r="C1" s="1" t="inlineStr">
        <is>
          <t>Business Process</t>
        </is>
      </c>
      <c r="D1" s="1" t="inlineStr">
        <is>
          <t>Asset/System</t>
        </is>
      </c>
      <c r="E1" s="1" t="inlineStr">
        <is>
          <t>Environment</t>
        </is>
      </c>
      <c r="F1" s="1" t="inlineStr">
        <is>
          <t>Impact</t>
        </is>
      </c>
      <c r="G1" s="1" t="inlineStr">
        <is>
          <t>Likelihood</t>
        </is>
      </c>
      <c r="H1" s="1" t="inlineStr">
        <is>
          <t>Inherent Risk</t>
        </is>
      </c>
      <c r="I1" s="1" t="inlineStr">
        <is>
          <t>Control ID</t>
        </is>
      </c>
      <c r="J1" s="1" t="inlineStr">
        <is>
          <t>Control Description</t>
        </is>
      </c>
      <c r="K1" s="1" t="inlineStr">
        <is>
          <t>Control Type</t>
        </is>
      </c>
      <c r="L1" s="1" t="inlineStr">
        <is>
          <t>Control Nature</t>
        </is>
      </c>
      <c r="M1" s="1" t="inlineStr">
        <is>
          <t>Key Control</t>
        </is>
      </c>
      <c r="N1" s="1" t="inlineStr">
        <is>
          <t>Control Owner</t>
        </is>
      </c>
      <c r="O1" s="1" t="inlineStr">
        <is>
          <t>Risk Owner</t>
        </is>
      </c>
      <c r="P1" s="1" t="inlineStr">
        <is>
          <t>Design Effectiveness</t>
        </is>
      </c>
      <c r="Q1" s="1" t="inlineStr">
        <is>
          <t>Operating Effectiveness</t>
        </is>
      </c>
      <c r="R1" s="1" t="inlineStr">
        <is>
          <t>Test Steps</t>
        </is>
      </c>
      <c r="S1" s="1" t="inlineStr">
        <is>
          <t>Testing Frequency</t>
        </is>
      </c>
      <c r="T1" s="1" t="inlineStr">
        <is>
          <t>Sample Size</t>
        </is>
      </c>
      <c r="U1" s="1" t="inlineStr">
        <is>
          <t>Testing Method</t>
        </is>
      </c>
      <c r="V1" s="1" t="inlineStr">
        <is>
          <t>Evidence Required</t>
        </is>
      </c>
      <c r="W1" s="1" t="inlineStr">
        <is>
          <t>Evidence Location</t>
        </is>
      </c>
      <c r="X1" s="1" t="inlineStr">
        <is>
          <t>Last Tested Date</t>
        </is>
      </c>
      <c r="Y1" s="1" t="inlineStr">
        <is>
          <t>Residual Risk</t>
        </is>
      </c>
      <c r="Z1" s="1" t="inlineStr">
        <is>
          <t>Issue ID</t>
        </is>
      </c>
      <c r="AA1" s="1" t="inlineStr">
        <is>
          <t>Issue Description</t>
        </is>
      </c>
      <c r="AB1" s="1" t="inlineStr">
        <is>
          <t>Issue Severity</t>
        </is>
      </c>
      <c r="AC1" s="1" t="inlineStr">
        <is>
          <t>Issue Raised Date</t>
        </is>
      </c>
      <c r="AD1" s="1" t="inlineStr">
        <is>
          <t>Due Date</t>
        </is>
      </c>
      <c r="AE1" s="1" t="inlineStr">
        <is>
          <t>Days Open</t>
        </is>
      </c>
      <c r="AF1" s="1" t="inlineStr">
        <is>
          <t>SLA Breach</t>
        </is>
      </c>
      <c r="AG1" s="1" t="inlineStr">
        <is>
          <t>Overdue Bucket</t>
        </is>
      </c>
      <c r="AH1" s="1" t="inlineStr">
        <is>
          <t>Action Plan</t>
        </is>
      </c>
      <c r="AI1" s="1" t="inlineStr">
        <is>
          <t>Status</t>
        </is>
      </c>
      <c r="AJ1" s="1" t="inlineStr">
        <is>
          <t>Framework</t>
        </is>
      </c>
      <c r="AK1" s="1" t="inlineStr">
        <is>
          <t>Clause ID</t>
        </is>
      </c>
    </row>
    <row r="2">
      <c r="A2" t="inlineStr">
        <is>
          <t>R-001</t>
        </is>
      </c>
      <c r="B2" t="inlineStr">
        <is>
          <t>Unauthorized DB access</t>
        </is>
      </c>
      <c r="C2" t="inlineStr">
        <is>
          <t>Access Mgmt</t>
        </is>
      </c>
      <c r="D2" t="inlineStr">
        <is>
          <t>AWS RDS</t>
        </is>
      </c>
      <c r="E2" t="inlineStr">
        <is>
          <t>Prod</t>
        </is>
      </c>
      <c r="F2" t="n">
        <v>5</v>
      </c>
      <c r="G2" t="n">
        <v>4</v>
      </c>
      <c r="H2">
        <f>F2*G2</f>
        <v/>
      </c>
      <c r="I2" t="inlineStr">
        <is>
          <t>C-001</t>
        </is>
      </c>
      <c r="J2" t="inlineStr">
        <is>
          <t>IAM role-based access</t>
        </is>
      </c>
      <c r="K2" t="inlineStr">
        <is>
          <t>Preventive</t>
        </is>
      </c>
      <c r="L2" t="inlineStr">
        <is>
          <t>Automated</t>
        </is>
      </c>
      <c r="M2" t="inlineStr">
        <is>
          <t>Yes</t>
        </is>
      </c>
      <c r="N2" t="inlineStr">
        <is>
          <t>DevOps Lead</t>
        </is>
      </c>
      <c r="O2" t="inlineStr">
        <is>
          <t>CTO</t>
        </is>
      </c>
      <c r="P2" t="inlineStr">
        <is>
          <t>Effective</t>
        </is>
      </c>
      <c r="Q2" t="inlineStr">
        <is>
          <t>Effective</t>
        </is>
      </c>
      <c r="R2" t="inlineStr">
        <is>
          <t>Check IAM roles</t>
        </is>
      </c>
      <c r="S2" t="inlineStr">
        <is>
          <t>Quarterly</t>
        </is>
      </c>
      <c r="T2" t="n">
        <v>10</v>
      </c>
      <c r="U2" t="inlineStr">
        <is>
          <t>Inspection</t>
        </is>
      </c>
      <c r="V2" t="inlineStr">
        <is>
          <t>IAM logs</t>
        </is>
      </c>
      <c r="W2" t="inlineStr">
        <is>
          <t>AWS Console</t>
        </is>
      </c>
      <c r="X2" t="inlineStr">
        <is>
          <t>2026-01-10</t>
        </is>
      </c>
      <c r="Y2">
        <f>H2</f>
        <v/>
      </c>
      <c r="Z2" t="inlineStr">
        <is>
          <t>I-001</t>
        </is>
      </c>
      <c r="AA2" t="inlineStr">
        <is>
          <t>Excess privilege detected</t>
        </is>
      </c>
      <c r="AB2" t="inlineStr">
        <is>
          <t>High</t>
        </is>
      </c>
      <c r="AC2" t="inlineStr">
        <is>
          <t>2026-01-15</t>
        </is>
      </c>
      <c r="AD2" t="inlineStr">
        <is>
          <t>2026-02-15</t>
        </is>
      </c>
      <c r="AE2">
        <f>IF(AND(AC2&lt;&gt;"",AD2&lt;&gt;""),AD2-AC2,"")</f>
        <v/>
      </c>
      <c r="AF2">
        <f>IF(AE2&gt;0,"Yes","No")</f>
        <v/>
      </c>
      <c r="AG2">
        <f>IF(AE2="","",IF(AE2&lt;=30,"0-30",IF(AE2&lt;=60,"30-60","60+")))</f>
        <v/>
      </c>
      <c r="AH2" t="inlineStr">
        <is>
          <t>Remove excess access</t>
        </is>
      </c>
      <c r="AI2" t="inlineStr">
        <is>
          <t>Open</t>
        </is>
      </c>
      <c r="AJ2" t="inlineStr">
        <is>
          <t>RBI</t>
        </is>
      </c>
      <c r="AK2" t="inlineStr">
        <is>
          <t>CSF-5.2.1</t>
        </is>
      </c>
    </row>
    <row r="3">
      <c r="A3" t="inlineStr">
        <is>
          <t>R-002</t>
        </is>
      </c>
      <c r="B3" t="inlineStr">
        <is>
          <t>Data leakage</t>
        </is>
      </c>
      <c r="C3" t="inlineStr">
        <is>
          <t>Data Security</t>
        </is>
      </c>
      <c r="D3" t="inlineStr">
        <is>
          <t>S3 Bucket</t>
        </is>
      </c>
      <c r="E3" t="inlineStr">
        <is>
          <t>Prod</t>
        </is>
      </c>
      <c r="F3" t="n">
        <v>5</v>
      </c>
      <c r="G3" t="n">
        <v>3</v>
      </c>
      <c r="H3">
        <f>F3*G3</f>
        <v/>
      </c>
      <c r="I3" t="inlineStr">
        <is>
          <t>C-002</t>
        </is>
      </c>
      <c r="J3" t="inlineStr">
        <is>
          <t>Bucket encryption</t>
        </is>
      </c>
      <c r="K3" t="inlineStr">
        <is>
          <t>Preventive</t>
        </is>
      </c>
      <c r="L3" t="inlineStr">
        <is>
          <t>Automated</t>
        </is>
      </c>
      <c r="M3" t="inlineStr">
        <is>
          <t>Yes</t>
        </is>
      </c>
      <c r="N3" t="inlineStr">
        <is>
          <t>Cloud Team</t>
        </is>
      </c>
      <c r="O3" t="inlineStr">
        <is>
          <t>CISO</t>
        </is>
      </c>
      <c r="P3" t="inlineStr">
        <is>
          <t>Effective</t>
        </is>
      </c>
      <c r="Q3" t="inlineStr">
        <is>
          <t>Partially Effective</t>
        </is>
      </c>
      <c r="R3" t="inlineStr">
        <is>
          <t>Check encryption</t>
        </is>
      </c>
      <c r="S3" t="inlineStr">
        <is>
          <t>Monthly</t>
        </is>
      </c>
      <c r="T3" t="n">
        <v>5</v>
      </c>
      <c r="U3" t="inlineStr">
        <is>
          <t>Inspection</t>
        </is>
      </c>
      <c r="V3" t="inlineStr">
        <is>
          <t>Config snapshot</t>
        </is>
      </c>
      <c r="W3" t="inlineStr">
        <is>
          <t>AWS Config</t>
        </is>
      </c>
      <c r="X3" t="inlineStr">
        <is>
          <t>2026-02-01</t>
        </is>
      </c>
      <c r="Y3">
        <f>H3</f>
        <v/>
      </c>
      <c r="Z3" t="inlineStr">
        <is>
          <t>I-002</t>
        </is>
      </c>
      <c r="AA3" t="inlineStr">
        <is>
          <t>Unencrypted bucket</t>
        </is>
      </c>
      <c r="AB3" t="inlineStr">
        <is>
          <t>Critical</t>
        </is>
      </c>
      <c r="AC3" t="inlineStr">
        <is>
          <t>2026-02-05</t>
        </is>
      </c>
      <c r="AD3" t="inlineStr">
        <is>
          <t>2026-02-20</t>
        </is>
      </c>
      <c r="AE3">
        <f>IF(AND(AC3&lt;&gt;"",AD3&lt;&gt;""),AD3-AC3,"")</f>
        <v/>
      </c>
      <c r="AF3">
        <f>IF(AE3&gt;0,"Yes","No")</f>
        <v/>
      </c>
      <c r="AG3">
        <f>IF(AE3="","",IF(AE3&lt;=30,"0-30",IF(AE3&lt;=60,"30-60","60+")))</f>
        <v/>
      </c>
      <c r="AH3" t="inlineStr">
        <is>
          <t>Enable encryption</t>
        </is>
      </c>
      <c r="AI3" t="inlineStr">
        <is>
          <t>In Progress</t>
        </is>
      </c>
      <c r="AJ3" t="inlineStr">
        <is>
          <t>ISO 27001</t>
        </is>
      </c>
      <c r="AK3" t="inlineStr">
        <is>
          <t>A.10.1</t>
        </is>
      </c>
    </row>
    <row r="4">
      <c r="H4">
        <f>F4*G4</f>
        <v/>
      </c>
      <c r="Y4">
        <f>H4</f>
        <v/>
      </c>
      <c r="AE4">
        <f>IF(AND(AC4&lt;&gt;"",AD4&lt;&gt;""),AD4-AC4,"")</f>
        <v/>
      </c>
      <c r="AF4">
        <f>IF(AE4&gt;0,"Yes","No")</f>
        <v/>
      </c>
      <c r="AG4">
        <f>IF(AE4="","",IF(AE4&lt;=30,"0-30",IF(AE4&lt;=60,"30-60","60+")))</f>
        <v/>
      </c>
    </row>
    <row r="5">
      <c r="H5">
        <f>F5*G5</f>
        <v/>
      </c>
      <c r="Y5">
        <f>H5</f>
        <v/>
      </c>
      <c r="AE5">
        <f>IF(AND(AC5&lt;&gt;"",AD5&lt;&gt;""),AD5-AC5,"")</f>
        <v/>
      </c>
      <c r="AF5">
        <f>IF(AE5&gt;0,"Yes","No")</f>
        <v/>
      </c>
      <c r="AG5">
        <f>IF(AE5="","",IF(AE5&lt;=30,"0-30",IF(AE5&lt;=60,"30-60","60+")))</f>
        <v/>
      </c>
    </row>
    <row r="6">
      <c r="H6">
        <f>F6*G6</f>
        <v/>
      </c>
      <c r="Y6">
        <f>H6</f>
        <v/>
      </c>
      <c r="AE6">
        <f>IF(AND(AC6&lt;&gt;"",AD6&lt;&gt;""),AD6-AC6,"")</f>
        <v/>
      </c>
      <c r="AF6">
        <f>IF(AE6&gt;0,"Yes","No")</f>
        <v/>
      </c>
      <c r="AG6">
        <f>IF(AE6="","",IF(AE6&lt;=30,"0-30",IF(AE6&lt;=60,"30-60","60+")))</f>
        <v/>
      </c>
    </row>
    <row r="7">
      <c r="H7">
        <f>F7*G7</f>
        <v/>
      </c>
      <c r="Y7">
        <f>H7</f>
        <v/>
      </c>
      <c r="AE7">
        <f>IF(AND(AC7&lt;&gt;"",AD7&lt;&gt;""),AD7-AC7,"")</f>
        <v/>
      </c>
      <c r="AF7">
        <f>IF(AE7&gt;0,"Yes","No")</f>
        <v/>
      </c>
      <c r="AG7">
        <f>IF(AE7="","",IF(AE7&lt;=30,"0-30",IF(AE7&lt;=60,"30-60","60+")))</f>
        <v/>
      </c>
    </row>
    <row r="8">
      <c r="H8">
        <f>F8*G8</f>
        <v/>
      </c>
      <c r="Y8">
        <f>H8</f>
        <v/>
      </c>
      <c r="AE8">
        <f>IF(AND(AC8&lt;&gt;"",AD8&lt;&gt;""),AD8-AC8,"")</f>
        <v/>
      </c>
      <c r="AF8">
        <f>IF(AE8&gt;0,"Yes","No")</f>
        <v/>
      </c>
      <c r="AG8">
        <f>IF(AE8="","",IF(AE8&lt;=30,"0-30",IF(AE8&lt;=60,"30-60","60+")))</f>
        <v/>
      </c>
    </row>
    <row r="9">
      <c r="H9">
        <f>F9*G9</f>
        <v/>
      </c>
      <c r="Y9">
        <f>H9</f>
        <v/>
      </c>
      <c r="AE9">
        <f>IF(AND(AC9&lt;&gt;"",AD9&lt;&gt;""),AD9-AC9,"")</f>
        <v/>
      </c>
      <c r="AF9">
        <f>IF(AE9&gt;0,"Yes","No")</f>
        <v/>
      </c>
      <c r="AG9">
        <f>IF(AE9="","",IF(AE9&lt;=30,"0-30",IF(AE9&lt;=60,"30-60","60+")))</f>
        <v/>
      </c>
    </row>
    <row r="10">
      <c r="H10">
        <f>F10*G10</f>
        <v/>
      </c>
      <c r="Y10">
        <f>H10</f>
        <v/>
      </c>
      <c r="AE10">
        <f>IF(AND(AC10&lt;&gt;"",AD10&lt;&gt;""),AD10-AC10,"")</f>
        <v/>
      </c>
      <c r="AF10">
        <f>IF(AE10&gt;0,"Yes","No")</f>
        <v/>
      </c>
      <c r="AG10">
        <f>IF(AE10="","",IF(AE10&lt;=30,"0-30",IF(AE10&lt;=60,"30-60","60+")))</f>
        <v/>
      </c>
    </row>
    <row r="11">
      <c r="H11">
        <f>F11*G11</f>
        <v/>
      </c>
      <c r="Y11">
        <f>H11</f>
        <v/>
      </c>
      <c r="AE11">
        <f>IF(AND(AC11&lt;&gt;"",AD11&lt;&gt;""),AD11-AC11,"")</f>
        <v/>
      </c>
      <c r="AF11">
        <f>IF(AE11&gt;0,"Yes","No")</f>
        <v/>
      </c>
      <c r="AG11">
        <f>IF(AE11="","",IF(AE11&lt;=30,"0-30",IF(AE11&lt;=60,"30-60","60+")))</f>
        <v/>
      </c>
    </row>
    <row r="12">
      <c r="H12">
        <f>F12*G12</f>
        <v/>
      </c>
      <c r="Y12">
        <f>H12</f>
        <v/>
      </c>
      <c r="AE12">
        <f>IF(AND(AC12&lt;&gt;"",AD12&lt;&gt;""),AD12-AC12,"")</f>
        <v/>
      </c>
      <c r="AF12">
        <f>IF(AE12&gt;0,"Yes","No")</f>
        <v/>
      </c>
      <c r="AG12">
        <f>IF(AE12="","",IF(AE12&lt;=30,"0-30",IF(AE12&lt;=60,"30-60","60+")))</f>
        <v/>
      </c>
    </row>
    <row r="13">
      <c r="H13">
        <f>F13*G13</f>
        <v/>
      </c>
      <c r="Y13">
        <f>H13</f>
        <v/>
      </c>
      <c r="AE13">
        <f>IF(AND(AC13&lt;&gt;"",AD13&lt;&gt;""),AD13-AC13,"")</f>
        <v/>
      </c>
      <c r="AF13">
        <f>IF(AE13&gt;0,"Yes","No")</f>
        <v/>
      </c>
      <c r="AG13">
        <f>IF(AE13="","",IF(AE13&lt;=30,"0-30",IF(AE13&lt;=60,"30-60","60+")))</f>
        <v/>
      </c>
    </row>
    <row r="14">
      <c r="H14">
        <f>F14*G14</f>
        <v/>
      </c>
      <c r="Y14">
        <f>H14</f>
        <v/>
      </c>
      <c r="AE14">
        <f>IF(AND(AC14&lt;&gt;"",AD14&lt;&gt;""),AD14-AC14,"")</f>
        <v/>
      </c>
      <c r="AF14">
        <f>IF(AE14&gt;0,"Yes","No")</f>
        <v/>
      </c>
      <c r="AG14">
        <f>IF(AE14="","",IF(AE14&lt;=30,"0-30",IF(AE14&lt;=60,"30-60","60+")))</f>
        <v/>
      </c>
    </row>
    <row r="15">
      <c r="H15">
        <f>F15*G15</f>
        <v/>
      </c>
      <c r="Y15">
        <f>H15</f>
        <v/>
      </c>
      <c r="AE15">
        <f>IF(AND(AC15&lt;&gt;"",AD15&lt;&gt;""),AD15-AC15,"")</f>
        <v/>
      </c>
      <c r="AF15">
        <f>IF(AE15&gt;0,"Yes","No")</f>
        <v/>
      </c>
      <c r="AG15">
        <f>IF(AE15="","",IF(AE15&lt;=30,"0-30",IF(AE15&lt;=60,"30-60","60+")))</f>
        <v/>
      </c>
    </row>
    <row r="16">
      <c r="H16">
        <f>F16*G16</f>
        <v/>
      </c>
      <c r="Y16">
        <f>H16</f>
        <v/>
      </c>
      <c r="AE16">
        <f>IF(AND(AC16&lt;&gt;"",AD16&lt;&gt;""),AD16-AC16,"")</f>
        <v/>
      </c>
      <c r="AF16">
        <f>IF(AE16&gt;0,"Yes","No")</f>
        <v/>
      </c>
      <c r="AG16">
        <f>IF(AE16="","",IF(AE16&lt;=30,"0-30",IF(AE16&lt;=60,"30-60","60+")))</f>
        <v/>
      </c>
    </row>
    <row r="17">
      <c r="H17">
        <f>F17*G17</f>
        <v/>
      </c>
      <c r="Y17">
        <f>H17</f>
        <v/>
      </c>
      <c r="AE17">
        <f>IF(AND(AC17&lt;&gt;"",AD17&lt;&gt;""),AD17-AC17,"")</f>
        <v/>
      </c>
      <c r="AF17">
        <f>IF(AE17&gt;0,"Yes","No")</f>
        <v/>
      </c>
      <c r="AG17">
        <f>IF(AE17="","",IF(AE17&lt;=30,"0-30",IF(AE17&lt;=60,"30-60","60+")))</f>
        <v/>
      </c>
    </row>
    <row r="18">
      <c r="H18">
        <f>F18*G18</f>
        <v/>
      </c>
      <c r="Y18">
        <f>H18</f>
        <v/>
      </c>
      <c r="AE18">
        <f>IF(AND(AC18&lt;&gt;"",AD18&lt;&gt;""),AD18-AC18,"")</f>
        <v/>
      </c>
      <c r="AF18">
        <f>IF(AE18&gt;0,"Yes","No")</f>
        <v/>
      </c>
      <c r="AG18">
        <f>IF(AE18="","",IF(AE18&lt;=30,"0-30",IF(AE18&lt;=60,"30-60","60+")))</f>
        <v/>
      </c>
    </row>
    <row r="19">
      <c r="H19">
        <f>F19*G19</f>
        <v/>
      </c>
      <c r="Y19">
        <f>H19</f>
        <v/>
      </c>
      <c r="AE19">
        <f>IF(AND(AC19&lt;&gt;"",AD19&lt;&gt;""),AD19-AC19,"")</f>
        <v/>
      </c>
      <c r="AF19">
        <f>IF(AE19&gt;0,"Yes","No")</f>
        <v/>
      </c>
      <c r="AG19">
        <f>IF(AE19="","",IF(AE19&lt;=30,"0-30",IF(AE19&lt;=60,"30-60","60+")))</f>
        <v/>
      </c>
    </row>
    <row r="20">
      <c r="H20">
        <f>F20*G20</f>
        <v/>
      </c>
      <c r="Y20">
        <f>H20</f>
        <v/>
      </c>
      <c r="AE20">
        <f>IF(AND(AC20&lt;&gt;"",AD20&lt;&gt;""),AD20-AC20,"")</f>
        <v/>
      </c>
      <c r="AF20">
        <f>IF(AE20&gt;0,"Yes","No")</f>
        <v/>
      </c>
      <c r="AG20">
        <f>IF(AE20="","",IF(AE20&lt;=30,"0-30",IF(AE20&lt;=60,"30-60","60+")))</f>
        <v/>
      </c>
    </row>
    <row r="21">
      <c r="H21">
        <f>F21*G21</f>
        <v/>
      </c>
      <c r="Y21">
        <f>H21</f>
        <v/>
      </c>
      <c r="AE21">
        <f>IF(AND(AC21&lt;&gt;"",AD21&lt;&gt;""),AD21-AC21,"")</f>
        <v/>
      </c>
      <c r="AF21">
        <f>IF(AE21&gt;0,"Yes","No")</f>
        <v/>
      </c>
      <c r="AG21">
        <f>IF(AE21="","",IF(AE21&lt;=30,"0-30",IF(AE21&lt;=60,"30-60","60+")))</f>
        <v/>
      </c>
    </row>
    <row r="22">
      <c r="H22">
        <f>F22*G22</f>
        <v/>
      </c>
      <c r="Y22">
        <f>H22</f>
        <v/>
      </c>
      <c r="AE22">
        <f>IF(AND(AC22&lt;&gt;"",AD22&lt;&gt;""),AD22-AC22,"")</f>
        <v/>
      </c>
      <c r="AF22">
        <f>IF(AE22&gt;0,"Yes","No")</f>
        <v/>
      </c>
      <c r="AG22">
        <f>IF(AE22="","",IF(AE22&lt;=30,"0-30",IF(AE22&lt;=60,"30-60","60+")))</f>
        <v/>
      </c>
    </row>
    <row r="23">
      <c r="H23">
        <f>F23*G23</f>
        <v/>
      </c>
      <c r="Y23">
        <f>H23</f>
        <v/>
      </c>
      <c r="AE23">
        <f>IF(AND(AC23&lt;&gt;"",AD23&lt;&gt;""),AD23-AC23,"")</f>
        <v/>
      </c>
      <c r="AF23">
        <f>IF(AE23&gt;0,"Yes","No")</f>
        <v/>
      </c>
      <c r="AG23">
        <f>IF(AE23="","",IF(AE23&lt;=30,"0-30",IF(AE23&lt;=60,"30-60","60+")))</f>
        <v/>
      </c>
    </row>
    <row r="24">
      <c r="H24">
        <f>F24*G24</f>
        <v/>
      </c>
      <c r="Y24">
        <f>H24</f>
        <v/>
      </c>
      <c r="AE24">
        <f>IF(AND(AC24&lt;&gt;"",AD24&lt;&gt;""),AD24-AC24,"")</f>
        <v/>
      </c>
      <c r="AF24">
        <f>IF(AE24&gt;0,"Yes","No")</f>
        <v/>
      </c>
      <c r="AG24">
        <f>IF(AE24="","",IF(AE24&lt;=30,"0-30",IF(AE24&lt;=60,"30-60","60+")))</f>
        <v/>
      </c>
    </row>
    <row r="25">
      <c r="H25">
        <f>F25*G25</f>
        <v/>
      </c>
      <c r="Y25">
        <f>H25</f>
        <v/>
      </c>
      <c r="AE25">
        <f>IF(AND(AC25&lt;&gt;"",AD25&lt;&gt;""),AD25-AC25,"")</f>
        <v/>
      </c>
      <c r="AF25">
        <f>IF(AE25&gt;0,"Yes","No")</f>
        <v/>
      </c>
      <c r="AG25">
        <f>IF(AE25="","",IF(AE25&lt;=30,"0-30",IF(AE25&lt;=60,"30-60","60+")))</f>
        <v/>
      </c>
    </row>
    <row r="26">
      <c r="H26">
        <f>F26*G26</f>
        <v/>
      </c>
      <c r="Y26">
        <f>H26</f>
        <v/>
      </c>
      <c r="AE26">
        <f>IF(AND(AC26&lt;&gt;"",AD26&lt;&gt;""),AD26-AC26,"")</f>
        <v/>
      </c>
      <c r="AF26">
        <f>IF(AE26&gt;0,"Yes","No")</f>
        <v/>
      </c>
      <c r="AG26">
        <f>IF(AE26="","",IF(AE26&lt;=30,"0-30",IF(AE26&lt;=60,"30-60","60+")))</f>
        <v/>
      </c>
    </row>
    <row r="27">
      <c r="H27">
        <f>F27*G27</f>
        <v/>
      </c>
      <c r="Y27">
        <f>H27</f>
        <v/>
      </c>
      <c r="AE27">
        <f>IF(AND(AC27&lt;&gt;"",AD27&lt;&gt;""),AD27-AC27,"")</f>
        <v/>
      </c>
      <c r="AF27">
        <f>IF(AE27&gt;0,"Yes","No")</f>
        <v/>
      </c>
      <c r="AG27">
        <f>IF(AE27="","",IF(AE27&lt;=30,"0-30",IF(AE27&lt;=60,"30-60","60+")))</f>
        <v/>
      </c>
    </row>
    <row r="28">
      <c r="H28">
        <f>F28*G28</f>
        <v/>
      </c>
      <c r="Y28">
        <f>H28</f>
        <v/>
      </c>
      <c r="AE28">
        <f>IF(AND(AC28&lt;&gt;"",AD28&lt;&gt;""),AD28-AC28,"")</f>
        <v/>
      </c>
      <c r="AF28">
        <f>IF(AE28&gt;0,"Yes","No")</f>
        <v/>
      </c>
      <c r="AG28">
        <f>IF(AE28="","",IF(AE28&lt;=30,"0-30",IF(AE28&lt;=60,"30-60","60+")))</f>
        <v/>
      </c>
    </row>
    <row r="29">
      <c r="H29">
        <f>F29*G29</f>
        <v/>
      </c>
      <c r="Y29">
        <f>H29</f>
        <v/>
      </c>
      <c r="AE29">
        <f>IF(AND(AC29&lt;&gt;"",AD29&lt;&gt;""),AD29-AC29,"")</f>
        <v/>
      </c>
      <c r="AF29">
        <f>IF(AE29&gt;0,"Yes","No")</f>
        <v/>
      </c>
      <c r="AG29">
        <f>IF(AE29="","",IF(AE29&lt;=30,"0-30",IF(AE29&lt;=60,"30-60","60+")))</f>
        <v/>
      </c>
    </row>
    <row r="30">
      <c r="H30">
        <f>F30*G30</f>
        <v/>
      </c>
      <c r="Y30">
        <f>H30</f>
        <v/>
      </c>
      <c r="AE30">
        <f>IF(AND(AC30&lt;&gt;"",AD30&lt;&gt;""),AD30-AC30,"")</f>
        <v/>
      </c>
      <c r="AF30">
        <f>IF(AE30&gt;0,"Yes","No")</f>
        <v/>
      </c>
      <c r="AG30">
        <f>IF(AE30="","",IF(AE30&lt;=30,"0-30",IF(AE30&lt;=60,"30-60","60+")))</f>
        <v/>
      </c>
    </row>
    <row r="31">
      <c r="H31">
        <f>F31*G31</f>
        <v/>
      </c>
      <c r="Y31">
        <f>H31</f>
        <v/>
      </c>
      <c r="AE31">
        <f>IF(AND(AC31&lt;&gt;"",AD31&lt;&gt;""),AD31-AC31,"")</f>
        <v/>
      </c>
      <c r="AF31">
        <f>IF(AE31&gt;0,"Yes","No")</f>
        <v/>
      </c>
      <c r="AG31">
        <f>IF(AE31="","",IF(AE31&lt;=30,"0-30",IF(AE31&lt;=60,"30-60","60+")))</f>
        <v/>
      </c>
    </row>
    <row r="32">
      <c r="H32">
        <f>F32*G32</f>
        <v/>
      </c>
      <c r="Y32">
        <f>H32</f>
        <v/>
      </c>
      <c r="AE32">
        <f>IF(AND(AC32&lt;&gt;"",AD32&lt;&gt;""),AD32-AC32,"")</f>
        <v/>
      </c>
      <c r="AF32">
        <f>IF(AE32&gt;0,"Yes","No")</f>
        <v/>
      </c>
      <c r="AG32">
        <f>IF(AE32="","",IF(AE32&lt;=30,"0-30",IF(AE32&lt;=60,"30-60","60+")))</f>
        <v/>
      </c>
    </row>
    <row r="33">
      <c r="H33">
        <f>F33*G33</f>
        <v/>
      </c>
      <c r="Y33">
        <f>H33</f>
        <v/>
      </c>
      <c r="AE33">
        <f>IF(AND(AC33&lt;&gt;"",AD33&lt;&gt;""),AD33-AC33,"")</f>
        <v/>
      </c>
      <c r="AF33">
        <f>IF(AE33&gt;0,"Yes","No")</f>
        <v/>
      </c>
      <c r="AG33">
        <f>IF(AE33="","",IF(AE33&lt;=30,"0-30",IF(AE33&lt;=60,"30-60","60+")))</f>
        <v/>
      </c>
    </row>
    <row r="34">
      <c r="H34">
        <f>F34*G34</f>
        <v/>
      </c>
      <c r="Y34">
        <f>H34</f>
        <v/>
      </c>
      <c r="AE34">
        <f>IF(AND(AC34&lt;&gt;"",AD34&lt;&gt;""),AD34-AC34,"")</f>
        <v/>
      </c>
      <c r="AF34">
        <f>IF(AE34&gt;0,"Yes","No")</f>
        <v/>
      </c>
      <c r="AG34">
        <f>IF(AE34="","",IF(AE34&lt;=30,"0-30",IF(AE34&lt;=60,"30-60","60+")))</f>
        <v/>
      </c>
    </row>
    <row r="35">
      <c r="H35">
        <f>F35*G35</f>
        <v/>
      </c>
      <c r="Y35">
        <f>H35</f>
        <v/>
      </c>
      <c r="AE35">
        <f>IF(AND(AC35&lt;&gt;"",AD35&lt;&gt;""),AD35-AC35,"")</f>
        <v/>
      </c>
      <c r="AF35">
        <f>IF(AE35&gt;0,"Yes","No")</f>
        <v/>
      </c>
      <c r="AG35">
        <f>IF(AE35="","",IF(AE35&lt;=30,"0-30",IF(AE35&lt;=60,"30-60","60+")))</f>
        <v/>
      </c>
    </row>
    <row r="36">
      <c r="H36">
        <f>F36*G36</f>
        <v/>
      </c>
      <c r="Y36">
        <f>H36</f>
        <v/>
      </c>
      <c r="AE36">
        <f>IF(AND(AC36&lt;&gt;"",AD36&lt;&gt;""),AD36-AC36,"")</f>
        <v/>
      </c>
      <c r="AF36">
        <f>IF(AE36&gt;0,"Yes","No")</f>
        <v/>
      </c>
      <c r="AG36">
        <f>IF(AE36="","",IF(AE36&lt;=30,"0-30",IF(AE36&lt;=60,"30-60","60+")))</f>
        <v/>
      </c>
    </row>
    <row r="37">
      <c r="H37">
        <f>F37*G37</f>
        <v/>
      </c>
      <c r="Y37">
        <f>H37</f>
        <v/>
      </c>
      <c r="AE37">
        <f>IF(AND(AC37&lt;&gt;"",AD37&lt;&gt;""),AD37-AC37,"")</f>
        <v/>
      </c>
      <c r="AF37">
        <f>IF(AE37&gt;0,"Yes","No")</f>
        <v/>
      </c>
      <c r="AG37">
        <f>IF(AE37="","",IF(AE37&lt;=30,"0-30",IF(AE37&lt;=60,"30-60","60+")))</f>
        <v/>
      </c>
    </row>
    <row r="38">
      <c r="H38">
        <f>F38*G38</f>
        <v/>
      </c>
      <c r="Y38">
        <f>H38</f>
        <v/>
      </c>
      <c r="AE38">
        <f>IF(AND(AC38&lt;&gt;"",AD38&lt;&gt;""),AD38-AC38,"")</f>
        <v/>
      </c>
      <c r="AF38">
        <f>IF(AE38&gt;0,"Yes","No")</f>
        <v/>
      </c>
      <c r="AG38">
        <f>IF(AE38="","",IF(AE38&lt;=30,"0-30",IF(AE38&lt;=60,"30-60","60+")))</f>
        <v/>
      </c>
    </row>
    <row r="39">
      <c r="H39">
        <f>F39*G39</f>
        <v/>
      </c>
      <c r="Y39">
        <f>H39</f>
        <v/>
      </c>
      <c r="AE39">
        <f>IF(AND(AC39&lt;&gt;"",AD39&lt;&gt;""),AD39-AC39,"")</f>
        <v/>
      </c>
      <c r="AF39">
        <f>IF(AE39&gt;0,"Yes","No")</f>
        <v/>
      </c>
      <c r="AG39">
        <f>IF(AE39="","",IF(AE39&lt;=30,"0-30",IF(AE39&lt;=60,"30-60","60+")))</f>
        <v/>
      </c>
    </row>
    <row r="40">
      <c r="H40">
        <f>F40*G40</f>
        <v/>
      </c>
      <c r="Y40">
        <f>H40</f>
        <v/>
      </c>
      <c r="AE40">
        <f>IF(AND(AC40&lt;&gt;"",AD40&lt;&gt;""),AD40-AC40,"")</f>
        <v/>
      </c>
      <c r="AF40">
        <f>IF(AE40&gt;0,"Yes","No")</f>
        <v/>
      </c>
      <c r="AG40">
        <f>IF(AE40="","",IF(AE40&lt;=30,"0-30",IF(AE40&lt;=60,"30-60","60+")))</f>
        <v/>
      </c>
    </row>
    <row r="41">
      <c r="H41">
        <f>F41*G41</f>
        <v/>
      </c>
      <c r="Y41">
        <f>H41</f>
        <v/>
      </c>
      <c r="AE41">
        <f>IF(AND(AC41&lt;&gt;"",AD41&lt;&gt;""),AD41-AC41,"")</f>
        <v/>
      </c>
      <c r="AF41">
        <f>IF(AE41&gt;0,"Yes","No")</f>
        <v/>
      </c>
      <c r="AG41">
        <f>IF(AE41="","",IF(AE41&lt;=30,"0-30",IF(AE41&lt;=60,"30-60","60+")))</f>
        <v/>
      </c>
    </row>
    <row r="42">
      <c r="H42">
        <f>F42*G42</f>
        <v/>
      </c>
      <c r="Y42">
        <f>H42</f>
        <v/>
      </c>
      <c r="AE42">
        <f>IF(AND(AC42&lt;&gt;"",AD42&lt;&gt;""),AD42-AC42,"")</f>
        <v/>
      </c>
      <c r="AF42">
        <f>IF(AE42&gt;0,"Yes","No")</f>
        <v/>
      </c>
      <c r="AG42">
        <f>IF(AE42="","",IF(AE42&lt;=30,"0-30",IF(AE42&lt;=60,"30-60","60+")))</f>
        <v/>
      </c>
    </row>
    <row r="43">
      <c r="H43">
        <f>F43*G43</f>
        <v/>
      </c>
      <c r="Y43">
        <f>H43</f>
        <v/>
      </c>
      <c r="AE43">
        <f>IF(AND(AC43&lt;&gt;"",AD43&lt;&gt;""),AD43-AC43,"")</f>
        <v/>
      </c>
      <c r="AF43">
        <f>IF(AE43&gt;0,"Yes","No")</f>
        <v/>
      </c>
      <c r="AG43">
        <f>IF(AE43="","",IF(AE43&lt;=30,"0-30",IF(AE43&lt;=60,"30-60","60+")))</f>
        <v/>
      </c>
    </row>
    <row r="44">
      <c r="H44">
        <f>F44*G44</f>
        <v/>
      </c>
      <c r="Y44">
        <f>H44</f>
        <v/>
      </c>
      <c r="AE44">
        <f>IF(AND(AC44&lt;&gt;"",AD44&lt;&gt;""),AD44-AC44,"")</f>
        <v/>
      </c>
      <c r="AF44">
        <f>IF(AE44&gt;0,"Yes","No")</f>
        <v/>
      </c>
      <c r="AG44">
        <f>IF(AE44="","",IF(AE44&lt;=30,"0-30",IF(AE44&lt;=60,"30-60","60+")))</f>
        <v/>
      </c>
    </row>
    <row r="45">
      <c r="H45">
        <f>F45*G45</f>
        <v/>
      </c>
      <c r="Y45">
        <f>H45</f>
        <v/>
      </c>
      <c r="AE45">
        <f>IF(AND(AC45&lt;&gt;"",AD45&lt;&gt;""),AD45-AC45,"")</f>
        <v/>
      </c>
      <c r="AF45">
        <f>IF(AE45&gt;0,"Yes","No")</f>
        <v/>
      </c>
      <c r="AG45">
        <f>IF(AE45="","",IF(AE45&lt;=30,"0-30",IF(AE45&lt;=60,"30-60","60+")))</f>
        <v/>
      </c>
    </row>
    <row r="46">
      <c r="H46">
        <f>F46*G46</f>
        <v/>
      </c>
      <c r="Y46">
        <f>H46</f>
        <v/>
      </c>
      <c r="AE46">
        <f>IF(AND(AC46&lt;&gt;"",AD46&lt;&gt;""),AD46-AC46,"")</f>
        <v/>
      </c>
      <c r="AF46">
        <f>IF(AE46&gt;0,"Yes","No")</f>
        <v/>
      </c>
      <c r="AG46">
        <f>IF(AE46="","",IF(AE46&lt;=30,"0-30",IF(AE46&lt;=60,"30-60","60+")))</f>
        <v/>
      </c>
    </row>
    <row r="47">
      <c r="H47">
        <f>F47*G47</f>
        <v/>
      </c>
      <c r="Y47">
        <f>H47</f>
        <v/>
      </c>
      <c r="AE47">
        <f>IF(AND(AC47&lt;&gt;"",AD47&lt;&gt;""),AD47-AC47,"")</f>
        <v/>
      </c>
      <c r="AF47">
        <f>IF(AE47&gt;0,"Yes","No")</f>
        <v/>
      </c>
      <c r="AG47">
        <f>IF(AE47="","",IF(AE47&lt;=30,"0-30",IF(AE47&lt;=60,"30-60","60+")))</f>
        <v/>
      </c>
    </row>
    <row r="48">
      <c r="H48">
        <f>F48*G48</f>
        <v/>
      </c>
      <c r="Y48">
        <f>H48</f>
        <v/>
      </c>
      <c r="AE48">
        <f>IF(AND(AC48&lt;&gt;"",AD48&lt;&gt;""),AD48-AC48,"")</f>
        <v/>
      </c>
      <c r="AF48">
        <f>IF(AE48&gt;0,"Yes","No")</f>
        <v/>
      </c>
      <c r="AG48">
        <f>IF(AE48="","",IF(AE48&lt;=30,"0-30",IF(AE48&lt;=60,"30-60","60+")))</f>
        <v/>
      </c>
    </row>
    <row r="49">
      <c r="H49">
        <f>F49*G49</f>
        <v/>
      </c>
      <c r="Y49">
        <f>H49</f>
        <v/>
      </c>
      <c r="AE49">
        <f>IF(AND(AC49&lt;&gt;"",AD49&lt;&gt;""),AD49-AC49,"")</f>
        <v/>
      </c>
      <c r="AF49">
        <f>IF(AE49&gt;0,"Yes","No")</f>
        <v/>
      </c>
      <c r="AG49">
        <f>IF(AE49="","",IF(AE49&lt;=30,"0-30",IF(AE49&lt;=60,"30-60","60+")))</f>
        <v/>
      </c>
    </row>
  </sheetData>
  <dataValidations count="4">
    <dataValidation sqref="M2:M200" showDropDown="0" showInputMessage="0" showErrorMessage="0" allowBlank="0" type="list">
      <formula1>"Yes,No"</formula1>
    </dataValidation>
    <dataValidation sqref="P2:P200 Q2:Q200" showDropDown="0" showInputMessage="0" showErrorMessage="0" allowBlank="0" type="list">
      <formula1>"Effective,Ineffective,Partially Effective"</formula1>
    </dataValidation>
    <dataValidation sqref="AB2:AB200" showDropDown="0" showInputMessage="0" showErrorMessage="0" allowBlank="0" type="list">
      <formula1>"Low,Medium,High,Critical"</formula1>
    </dataValidation>
    <dataValidation sqref="AH2:AH200" showDropDown="0" showInputMessage="0" showErrorMessage="0" allowBlank="0" type="list">
      <formula1>"Open,In Progress,Closed"</formula1>
    </dataValidation>
  </dataValidation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RCM Dashboard Summary</t>
        </is>
      </c>
    </row>
    <row r="3">
      <c r="A3" t="inlineStr">
        <is>
          <t>Severity</t>
        </is>
      </c>
      <c r="B3" t="inlineStr">
        <is>
          <t>Count</t>
        </is>
      </c>
    </row>
    <row r="4">
      <c r="A4" t="inlineStr">
        <is>
          <t>Low</t>
        </is>
      </c>
      <c r="B4">
        <f>COUNTIF(RCM!AB:AB,"Low")</f>
        <v/>
      </c>
    </row>
    <row r="5">
      <c r="A5" t="inlineStr">
        <is>
          <t>Medium</t>
        </is>
      </c>
      <c r="B5">
        <f>COUNTIF(RCM!AB:AB,"Medium")</f>
        <v/>
      </c>
    </row>
    <row r="6">
      <c r="A6" t="inlineStr">
        <is>
          <t>High</t>
        </is>
      </c>
      <c r="B6">
        <f>COUNTIF(RCM!AB:AB,"High")</f>
        <v/>
      </c>
    </row>
    <row r="7">
      <c r="A7" t="inlineStr">
        <is>
          <t>Critical</t>
        </is>
      </c>
      <c r="B7">
        <f>COUNTIF(RCM!AB:AB,"Critical")</f>
        <v/>
      </c>
    </row>
  </sheetData>
  <pageMargins left="0.75" right="0.75" top="1" bottom="1" header="0.5" footer="0.5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2026-04-29T16:24:44Z</dcterms:created>
  <dcterms:modified xmlns:dcterms="http://purl.org/dc/terms/" xmlns:xsi="http://www.w3.org/2001/XMLSchema-instance" xsi:type="dcterms:W3CDTF">2026-04-29T16:24:44Z</dcterms:modified>
</cp:coreProperties>
</file>